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1" l="1"/>
  <c r="H47" i="1"/>
  <c r="H28" i="1"/>
  <c r="H15" i="1"/>
  <c r="H57" i="1"/>
  <c r="H24" i="1" l="1"/>
  <c r="H18" i="1"/>
  <c r="H31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<sst xmlns="http://schemas.openxmlformats.org/spreadsheetml/2006/main" count="129" uniqueCount="84">
  <si>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</si>
  <si>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</si>
  <si>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</si>
  <si>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</si>
  <si>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</si>
  <si>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</si>
  <si>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</si>
  <si>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</si>
  <si>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</si>
  <si>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</si>
  <si>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</si>
  <si>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</si>
  <si>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</si>
  <si>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</si>
  <si>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</si>
  <si>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</si>
  <si>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</si>
  <si>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</si>
  <si>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</si>
  <si>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</si>
  <si>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</si>
  <si>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</si>
  <si>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</si>
  <si>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</si>
  <si>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</si>
  <si>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</si>
  <si>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</si>
  <si>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</si>
  <si>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</si>
  <si>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</si>
  <si>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02.08.2024.godine Dom zdravlja Požarevac je izvršio plaćanje prema dobavljačima: </t>
  </si>
  <si>
    <t>Primljena i neutrošena participacija od 02.08.2024</t>
  </si>
  <si>
    <t>Dana: 02.08.2024</t>
  </si>
  <si>
    <t>Papirdol</t>
  </si>
  <si>
    <t>Print</t>
  </si>
  <si>
    <t>TS HEMIJA</t>
  </si>
  <si>
    <t>ZR Aleksandar Tošić</t>
  </si>
  <si>
    <t>Auto servis Dule</t>
  </si>
  <si>
    <t>Elektroluks</t>
  </si>
  <si>
    <t>JKP VIK</t>
  </si>
  <si>
    <t>JKP Komunalne službe</t>
  </si>
  <si>
    <t>Razvigor</t>
  </si>
  <si>
    <t>SBB</t>
  </si>
  <si>
    <t>STIG CENTAR</t>
  </si>
  <si>
    <t>Tehnomarket</t>
  </si>
  <si>
    <t>AQVA MARIJA</t>
  </si>
  <si>
    <t>MIM GLOBAL INVESTEMNT</t>
  </si>
  <si>
    <t>Vujić</t>
  </si>
  <si>
    <t>2401147</t>
  </si>
  <si>
    <t>2401104</t>
  </si>
  <si>
    <t>315/14168</t>
  </si>
  <si>
    <t>24-POS-00976</t>
  </si>
  <si>
    <t>139/2024</t>
  </si>
  <si>
    <t>64/2024</t>
  </si>
  <si>
    <t>65/2024</t>
  </si>
  <si>
    <t>FAMP-484-MPM/24</t>
  </si>
  <si>
    <t>FAMP-483-MPM/24</t>
  </si>
  <si>
    <t>24-3023-011819</t>
  </si>
  <si>
    <t>24-3023-013047</t>
  </si>
  <si>
    <t>24-3023-011465</t>
  </si>
  <si>
    <t>24-3023-012673</t>
  </si>
  <si>
    <t>24-3023-012861</t>
  </si>
  <si>
    <t>24-3023-013078</t>
  </si>
  <si>
    <t>24-3023-013125</t>
  </si>
  <si>
    <t>1020924</t>
  </si>
  <si>
    <t>1021024</t>
  </si>
  <si>
    <t>1021124</t>
  </si>
  <si>
    <t>1096124</t>
  </si>
  <si>
    <t>1096224</t>
  </si>
  <si>
    <t>1096324</t>
  </si>
  <si>
    <t>1020824</t>
  </si>
  <si>
    <t>337/14370</t>
  </si>
  <si>
    <t>71-24</t>
  </si>
  <si>
    <t>9078960430</t>
  </si>
  <si>
    <t>9078613185</t>
  </si>
  <si>
    <t>9078472808</t>
  </si>
  <si>
    <t>1182022</t>
  </si>
  <si>
    <t>1192022</t>
  </si>
  <si>
    <t>24-POS-01125</t>
  </si>
  <si>
    <t>IF24-0399</t>
  </si>
  <si>
    <t>24-POS-10914</t>
  </si>
  <si>
    <t>24-F03-00025</t>
  </si>
  <si>
    <t>24-F01-00249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</si>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</sst>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1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7" fillId="0" borderId="1" xfId="2" applyBorder="1"/>
    <xf numFmtId="166" fontId="7" fillId="0" borderId="1" xfId="2" applyNumberFormat="1" applyFont="1" applyBorder="1"/>
    <xf numFmtId="49" fontId="7" fillId="0" borderId="1" xfId="2" applyNumberFormat="1" applyBorder="1"/>
    <xf numFmtId="166" fontId="7" fillId="0" borderId="1" xfId="2" applyNumberFormat="1" applyBorder="1"/>
    <xf numFmtId="166" fontId="8" fillId="0" borderId="1" xfId="2" applyNumberFormat="1" applyFont="1" applyFill="1" applyBorder="1"/>
    <xf numFmtId="166" fontId="9" fillId="0" borderId="1" xfId="2" applyNumberFormat="1" applyFont="1" applyBorder="1"/>
    <xf numFmtId="4" fontId="9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tabSelected="1" topLeftCell="B37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1" t="s">
        <v>0</v>
      </c>
      <c r="D2" s="41"/>
      <c r="E2" s="41"/>
      <c r="F2" s="41"/>
      <c r="G2" s="41"/>
    </row>
    <row r="4" spans="2:15" x14ac:dyDescent="0.25">
      <c r="B4" s="42" t="s">
        <v>1</v>
      </c>
      <c r="C4" s="42"/>
      <c r="D4" s="42"/>
    </row>
    <row r="5" spans="2:15" x14ac:dyDescent="0.25">
      <c r="B5" s="42" t="s">
        <v>2</v>
      </c>
      <c r="C5" s="42"/>
      <c r="D5" s="42"/>
    </row>
    <row r="6" spans="2:15" x14ac:dyDescent="0.25">
      <c r="B6" s="42" t="s">
        <v>3</v>
      </c>
      <c r="C6" s="42"/>
      <c r="D6" s="42"/>
    </row>
    <row r="7" spans="2:15" x14ac:dyDescent="0.25">
      <c r="I7" s="9"/>
      <c r="J7" s="9"/>
    </row>
    <row r="8" spans="2:15" x14ac:dyDescent="0.25">
      <c r="B8" s="43" t="s">
        <v>32</v>
      </c>
      <c r="C8" s="43"/>
      <c r="D8" s="43"/>
      <c r="E8" s="43"/>
      <c r="F8" s="43"/>
      <c r="G8" s="43"/>
      <c r="H8" s="4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8" t="s">
        <v>4</v>
      </c>
      <c r="C11" s="49"/>
      <c r="D11" s="49"/>
      <c r="E11" s="49"/>
      <c r="F11" s="50"/>
      <c r="G11" s="24" t="s">
        <v>5</v>
      </c>
      <c r="H11" s="24" t="s">
        <v>6</v>
      </c>
      <c r="I11" s="9"/>
      <c r="J11" s="9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5">
        <v>45506</v>
      </c>
      <c r="H12" s="12">
        <v>4036190.82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5" t="s">
        <v>8</v>
      </c>
      <c r="C13" s="45"/>
      <c r="D13" s="45"/>
      <c r="E13" s="45"/>
      <c r="F13" s="45"/>
      <c r="G13" s="16">
        <v>45506</v>
      </c>
      <c r="H13" s="1">
        <f>H14+H29-H37-H50</f>
        <v>3874200.3600000013</v>
      </c>
      <c r="I13" s="9"/>
      <c r="J13" s="9"/>
      <c r="K13" s="7"/>
      <c r="L13" s="7"/>
      <c r="M13" s="7"/>
      <c r="N13" s="7"/>
      <c r="O13" s="7"/>
    </row>
    <row r="14" spans="2:15" x14ac:dyDescent="0.25">
      <c r="B14" s="47" t="s">
        <v>9</v>
      </c>
      <c r="C14" s="47"/>
      <c r="D14" s="47"/>
      <c r="E14" s="47"/>
      <c r="F14" s="47"/>
      <c r="G14" s="17">
        <v>45506</v>
      </c>
      <c r="H14" s="2">
        <f>SUM(H15:H28)</f>
        <v>4666917.6600000011</v>
      </c>
      <c r="I14" s="23"/>
      <c r="J14" s="9"/>
      <c r="K14" s="22"/>
      <c r="L14" s="7"/>
      <c r="M14" s="7"/>
      <c r="N14" s="7"/>
      <c r="O14" s="7"/>
    </row>
    <row r="15" spans="2:15" x14ac:dyDescent="0.25">
      <c r="B15" s="35" t="s">
        <v>10</v>
      </c>
      <c r="C15" s="36"/>
      <c r="D15" s="36"/>
      <c r="E15" s="36"/>
      <c r="F15" s="37"/>
      <c r="G15" s="18"/>
      <c r="H15" s="10">
        <f>75762+39168712.42-39168512.42+5204.78</f>
        <v>81166.78</v>
      </c>
      <c r="I15" s="25"/>
      <c r="J15" s="9"/>
      <c r="K15" s="6"/>
    </row>
    <row r="16" spans="2:15" x14ac:dyDescent="0.25">
      <c r="B16" s="35" t="s">
        <v>11</v>
      </c>
      <c r="C16" s="36"/>
      <c r="D16" s="36"/>
      <c r="E16" s="36"/>
      <c r="F16" s="37"/>
      <c r="G16" s="18"/>
      <c r="H16" s="10">
        <v>0</v>
      </c>
      <c r="I16" s="25"/>
      <c r="J16" s="9"/>
      <c r="K16" s="6"/>
    </row>
    <row r="17" spans="2:13" x14ac:dyDescent="0.25">
      <c r="B17" s="35" t="s">
        <v>12</v>
      </c>
      <c r="C17" s="36"/>
      <c r="D17" s="36"/>
      <c r="E17" s="36"/>
      <c r="F17" s="37"/>
      <c r="G17" s="18"/>
      <c r="H17" s="10">
        <v>0</v>
      </c>
      <c r="I17" s="25"/>
      <c r="J17" s="9"/>
      <c r="K17" s="6"/>
    </row>
    <row r="18" spans="2:13" x14ac:dyDescent="0.25">
      <c r="B18" s="35" t="s">
        <v>13</v>
      </c>
      <c r="C18" s="36"/>
      <c r="D18" s="36"/>
      <c r="E18" s="36"/>
      <c r="F18" s="37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</f>
        <v>1955166.7100000004</v>
      </c>
      <c r="I18" s="25"/>
      <c r="J18" s="9"/>
      <c r="K18" s="6"/>
      <c r="L18" s="6"/>
    </row>
    <row r="19" spans="2:13" x14ac:dyDescent="0.25">
      <c r="B19" s="35" t="s">
        <v>28</v>
      </c>
      <c r="C19" s="36"/>
      <c r="D19" s="36"/>
      <c r="E19" s="36"/>
      <c r="F19" s="37"/>
      <c r="G19" s="18"/>
      <c r="H19" s="26">
        <v>0</v>
      </c>
      <c r="I19" s="25"/>
      <c r="J19" s="9"/>
      <c r="K19" s="6"/>
      <c r="L19" s="6"/>
    </row>
    <row r="20" spans="2:13" x14ac:dyDescent="0.25">
      <c r="B20" s="35" t="s">
        <v>14</v>
      </c>
      <c r="C20" s="36"/>
      <c r="D20" s="36"/>
      <c r="E20" s="36"/>
      <c r="F20" s="37"/>
      <c r="G20" s="18"/>
      <c r="H20" s="8">
        <v>0</v>
      </c>
      <c r="I20" s="25"/>
      <c r="J20" s="9"/>
    </row>
    <row r="21" spans="2:13" x14ac:dyDescent="0.25">
      <c r="B21" s="35" t="s">
        <v>15</v>
      </c>
      <c r="C21" s="36"/>
      <c r="D21" s="36"/>
      <c r="E21" s="36"/>
      <c r="F21" s="37"/>
      <c r="G21" s="18"/>
      <c r="H21" s="8">
        <v>0</v>
      </c>
      <c r="I21" s="25"/>
      <c r="J21" s="9"/>
    </row>
    <row r="22" spans="2:13" x14ac:dyDescent="0.25">
      <c r="B22" s="35" t="s">
        <v>16</v>
      </c>
      <c r="C22" s="36"/>
      <c r="D22" s="36"/>
      <c r="E22" s="36"/>
      <c r="F22" s="37"/>
      <c r="G22" s="18"/>
      <c r="H22" s="8">
        <v>0</v>
      </c>
      <c r="I22" s="25"/>
      <c r="J22" s="9"/>
      <c r="K22" s="6"/>
    </row>
    <row r="23" spans="2:13" x14ac:dyDescent="0.25">
      <c r="B23" s="35" t="s">
        <v>17</v>
      </c>
      <c r="C23" s="36"/>
      <c r="D23" s="36"/>
      <c r="E23" s="36"/>
      <c r="F23" s="37"/>
      <c r="G23" s="18"/>
      <c r="H23" s="8">
        <v>0</v>
      </c>
      <c r="I23" s="25"/>
      <c r="J23" s="9"/>
      <c r="K23" s="6"/>
      <c r="L23" s="27"/>
    </row>
    <row r="24" spans="2:13" x14ac:dyDescent="0.25">
      <c r="B24" s="35" t="s">
        <v>18</v>
      </c>
      <c r="C24" s="36"/>
      <c r="D24" s="36"/>
      <c r="E24" s="36"/>
      <c r="F24" s="37"/>
      <c r="G24" s="18"/>
      <c r="H24" s="8">
        <f>4034222.2-3626695.47+1393314.7+875211.9+1298054.1-72018.48-62197-172409.03-19740-90415.38-688423.88-31800+6028.8-0.06-1083487.78+242113.33-7400-954193.84+72018.49-219169.08-72018.5-820995.02+1277247.86</f>
        <v>1277247.8600000008</v>
      </c>
      <c r="I24" s="25"/>
      <c r="J24" s="9"/>
      <c r="K24" s="9"/>
      <c r="L24" s="6"/>
      <c r="M24" s="6"/>
    </row>
    <row r="25" spans="2:13" x14ac:dyDescent="0.25">
      <c r="B25" s="35" t="s">
        <v>19</v>
      </c>
      <c r="C25" s="36"/>
      <c r="D25" s="36"/>
      <c r="E25" s="36"/>
      <c r="F25" s="37"/>
      <c r="G25" s="18"/>
      <c r="H25" s="8">
        <v>0</v>
      </c>
      <c r="I25" s="25"/>
      <c r="J25" s="9"/>
      <c r="K25" s="9"/>
      <c r="L25" s="6"/>
    </row>
    <row r="26" spans="2:13" x14ac:dyDescent="0.25">
      <c r="B26" s="35" t="s">
        <v>20</v>
      </c>
      <c r="C26" s="36"/>
      <c r="D26" s="36"/>
      <c r="E26" s="36"/>
      <c r="F26" s="37"/>
      <c r="G26" s="18"/>
      <c r="H26" s="8">
        <v>0</v>
      </c>
      <c r="I26" s="25"/>
      <c r="J26" s="9"/>
      <c r="K26" s="6"/>
    </row>
    <row r="27" spans="2:13" x14ac:dyDescent="0.25">
      <c r="B27" s="35" t="s">
        <v>21</v>
      </c>
      <c r="C27" s="36"/>
      <c r="D27" s="36"/>
      <c r="E27" s="36"/>
      <c r="F27" s="37"/>
      <c r="G27" s="18"/>
      <c r="H27" s="8">
        <v>1219606.77</v>
      </c>
      <c r="I27" s="25"/>
      <c r="J27" s="9"/>
      <c r="K27" s="6"/>
      <c r="L27" s="6"/>
    </row>
    <row r="28" spans="2:13" x14ac:dyDescent="0.25">
      <c r="B28" s="35" t="s">
        <v>31</v>
      </c>
      <c r="C28" s="36"/>
      <c r="D28" s="36"/>
      <c r="E28" s="36"/>
      <c r="F28" s="37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</f>
        <v>133729.54000000015</v>
      </c>
      <c r="I28" s="25"/>
      <c r="J28" s="9"/>
      <c r="K28" s="6"/>
      <c r="L28" s="6"/>
    </row>
    <row r="29" spans="2:13" x14ac:dyDescent="0.25">
      <c r="B29" s="38" t="s">
        <v>22</v>
      </c>
      <c r="C29" s="39"/>
      <c r="D29" s="39"/>
      <c r="E29" s="39"/>
      <c r="F29" s="40"/>
      <c r="G29" s="17">
        <v>45506</v>
      </c>
      <c r="H29" s="2">
        <f>H30+H31+H32+H33+H35+H36+H34</f>
        <v>299227.33999999997</v>
      </c>
      <c r="I29" s="9"/>
      <c r="J29" s="9"/>
      <c r="K29" s="6"/>
      <c r="L29" s="6"/>
    </row>
    <row r="30" spans="2:13" x14ac:dyDescent="0.25">
      <c r="B30" s="35" t="s">
        <v>10</v>
      </c>
      <c r="C30" s="36"/>
      <c r="D30" s="36"/>
      <c r="E30" s="36"/>
      <c r="F30" s="37"/>
      <c r="G30" s="19"/>
      <c r="H30" s="10">
        <v>0</v>
      </c>
      <c r="I30" s="9"/>
      <c r="J30" s="9"/>
      <c r="K30" s="6"/>
      <c r="L30" s="6"/>
    </row>
    <row r="31" spans="2:13" x14ac:dyDescent="0.25">
      <c r="B31" s="35" t="s">
        <v>13</v>
      </c>
      <c r="C31" s="36"/>
      <c r="D31" s="36"/>
      <c r="E31" s="36"/>
      <c r="F31" s="37"/>
      <c r="G31" s="19"/>
      <c r="H31" s="8">
        <f>220299.99-212535.19+220299.99-173772.38+220299.99-183515.68-19511.33+19511.33+170000-185883.73-19511.33+170000+90415.38-241624.41+170000+19511.33-214491.54+170000</f>
        <v>219492.41999999995</v>
      </c>
      <c r="I31" s="9"/>
      <c r="J31" s="9"/>
      <c r="K31" s="6"/>
      <c r="L31" s="6"/>
    </row>
    <row r="32" spans="2:13" x14ac:dyDescent="0.25">
      <c r="B32" s="35" t="s">
        <v>18</v>
      </c>
      <c r="C32" s="36"/>
      <c r="D32" s="36"/>
      <c r="E32" s="36"/>
      <c r="F32" s="37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35" t="s">
        <v>20</v>
      </c>
      <c r="C33" s="36"/>
      <c r="D33" s="36"/>
      <c r="E33" s="36"/>
      <c r="F33" s="37"/>
      <c r="G33" s="19"/>
      <c r="H33" s="8">
        <v>0</v>
      </c>
      <c r="I33" s="9"/>
      <c r="J33" s="9"/>
      <c r="L33" s="6"/>
    </row>
    <row r="34" spans="2:12" x14ac:dyDescent="0.25">
      <c r="B34" s="35" t="s">
        <v>11</v>
      </c>
      <c r="C34" s="36"/>
      <c r="D34" s="36"/>
      <c r="E34" s="36"/>
      <c r="F34" s="37"/>
      <c r="G34" s="19"/>
      <c r="H34" s="8">
        <v>0</v>
      </c>
      <c r="I34" s="9"/>
      <c r="J34" s="9"/>
    </row>
    <row r="35" spans="2:12" x14ac:dyDescent="0.25">
      <c r="B35" s="35" t="s">
        <v>21</v>
      </c>
      <c r="C35" s="36"/>
      <c r="D35" s="36"/>
      <c r="E35" s="36"/>
      <c r="F35" s="37"/>
      <c r="G35" s="19"/>
      <c r="H35" s="8">
        <v>69448.22</v>
      </c>
      <c r="I35" s="9"/>
      <c r="J35" s="9"/>
    </row>
    <row r="36" spans="2:12" x14ac:dyDescent="0.25">
      <c r="B36" s="35" t="s">
        <v>31</v>
      </c>
      <c r="C36" s="36"/>
      <c r="D36" s="36"/>
      <c r="E36" s="36"/>
      <c r="F36" s="37"/>
      <c r="G36" s="19"/>
      <c r="H36" s="8">
        <f>1759+10141+12935+5588-19511.33-10847.64+4553+3518-64.03+26905-8695.97-19511.33+3518</f>
        <v>10286.699999999997</v>
      </c>
      <c r="I36" s="9"/>
      <c r="J36" s="9"/>
    </row>
    <row r="37" spans="2:12" x14ac:dyDescent="0.25">
      <c r="B37" s="55" t="s">
        <v>23</v>
      </c>
      <c r="C37" s="56"/>
      <c r="D37" s="56"/>
      <c r="E37" s="56"/>
      <c r="F37" s="57"/>
      <c r="G37" s="20">
        <v>45506</v>
      </c>
      <c r="H37" s="3">
        <f>SUM(H38:H49)</f>
        <v>1091944.6399999999</v>
      </c>
      <c r="I37" s="9"/>
      <c r="J37" s="9"/>
    </row>
    <row r="38" spans="2:12" x14ac:dyDescent="0.25">
      <c r="B38" s="35" t="s">
        <v>10</v>
      </c>
      <c r="C38" s="36"/>
      <c r="D38" s="36"/>
      <c r="E38" s="36"/>
      <c r="F38" s="37"/>
      <c r="G38" s="18"/>
      <c r="H38" s="10">
        <v>200</v>
      </c>
      <c r="I38" s="9"/>
      <c r="J38" s="9"/>
    </row>
    <row r="39" spans="2:12" x14ac:dyDescent="0.25">
      <c r="B39" s="35" t="s">
        <v>11</v>
      </c>
      <c r="C39" s="36"/>
      <c r="D39" s="36"/>
      <c r="E39" s="36"/>
      <c r="F39" s="37"/>
      <c r="G39" s="18"/>
      <c r="H39" s="10">
        <v>0</v>
      </c>
      <c r="I39" s="9"/>
      <c r="J39" s="9"/>
    </row>
    <row r="40" spans="2:12" x14ac:dyDescent="0.25">
      <c r="B40" s="35" t="s">
        <v>12</v>
      </c>
      <c r="C40" s="36"/>
      <c r="D40" s="36"/>
      <c r="E40" s="36"/>
      <c r="F40" s="37"/>
      <c r="G40" s="18"/>
      <c r="H40" s="10">
        <v>0</v>
      </c>
      <c r="I40" s="9"/>
      <c r="J40" s="9"/>
    </row>
    <row r="41" spans="2:12" x14ac:dyDescent="0.25">
      <c r="B41" s="35" t="s">
        <v>13</v>
      </c>
      <c r="C41" s="36"/>
      <c r="D41" s="36"/>
      <c r="E41" s="36"/>
      <c r="F41" s="37"/>
      <c r="G41" s="18"/>
      <c r="H41" s="10">
        <v>0</v>
      </c>
      <c r="I41" s="9"/>
      <c r="J41" s="23"/>
      <c r="K41" s="6"/>
      <c r="L41" s="6"/>
    </row>
    <row r="42" spans="2:12" x14ac:dyDescent="0.25">
      <c r="B42" s="35" t="s">
        <v>28</v>
      </c>
      <c r="C42" s="36"/>
      <c r="D42" s="36"/>
      <c r="E42" s="36"/>
      <c r="F42" s="37"/>
      <c r="G42" s="18" t="s">
        <v>29</v>
      </c>
      <c r="H42" s="10">
        <v>0</v>
      </c>
      <c r="I42" s="9"/>
      <c r="J42" s="9"/>
      <c r="L42" s="6"/>
    </row>
    <row r="43" spans="2:12" x14ac:dyDescent="0.25">
      <c r="B43" s="35" t="s">
        <v>14</v>
      </c>
      <c r="C43" s="36"/>
      <c r="D43" s="36"/>
      <c r="E43" s="36"/>
      <c r="F43" s="37"/>
      <c r="G43" s="18"/>
      <c r="H43" s="8">
        <v>0</v>
      </c>
      <c r="I43" s="9"/>
      <c r="J43" s="9"/>
    </row>
    <row r="44" spans="2:12" x14ac:dyDescent="0.25">
      <c r="B44" s="35" t="s">
        <v>15</v>
      </c>
      <c r="C44" s="36"/>
      <c r="D44" s="36"/>
      <c r="E44" s="36"/>
      <c r="F44" s="37"/>
      <c r="G44" s="18"/>
      <c r="H44" s="8">
        <v>0</v>
      </c>
      <c r="I44" s="9"/>
      <c r="J44" s="9"/>
      <c r="L44" s="6"/>
    </row>
    <row r="45" spans="2:12" x14ac:dyDescent="0.25">
      <c r="B45" s="35" t="s">
        <v>16</v>
      </c>
      <c r="C45" s="36"/>
      <c r="D45" s="36"/>
      <c r="E45" s="36"/>
      <c r="F45" s="37"/>
      <c r="G45" s="18"/>
      <c r="H45" s="8">
        <v>0</v>
      </c>
      <c r="I45" s="9"/>
      <c r="J45" s="9"/>
    </row>
    <row r="46" spans="2:12" x14ac:dyDescent="0.25">
      <c r="B46" s="35" t="s">
        <v>17</v>
      </c>
      <c r="C46" s="36"/>
      <c r="D46" s="36"/>
      <c r="E46" s="36"/>
      <c r="F46" s="37"/>
      <c r="G46" s="18"/>
      <c r="H46" s="8">
        <v>0</v>
      </c>
      <c r="I46" s="9"/>
      <c r="J46" s="9"/>
    </row>
    <row r="47" spans="2:12" x14ac:dyDescent="0.25">
      <c r="B47" s="35" t="s">
        <v>18</v>
      </c>
      <c r="C47" s="36"/>
      <c r="D47" s="36"/>
      <c r="E47" s="36"/>
      <c r="F47" s="37"/>
      <c r="G47" s="18"/>
      <c r="H47" s="8">
        <f>1050946.38+720+40078.26</f>
        <v>1091744.6399999999</v>
      </c>
      <c r="I47" s="9"/>
      <c r="J47" s="9"/>
    </row>
    <row r="48" spans="2:12" x14ac:dyDescent="0.25">
      <c r="B48" s="35" t="s">
        <v>20</v>
      </c>
      <c r="C48" s="36"/>
      <c r="D48" s="36"/>
      <c r="E48" s="36"/>
      <c r="F48" s="37"/>
      <c r="G48" s="18"/>
      <c r="H48" s="8">
        <v>0</v>
      </c>
      <c r="I48" s="9"/>
      <c r="J48" s="9"/>
    </row>
    <row r="49" spans="2:12" x14ac:dyDescent="0.25">
      <c r="B49" s="35" t="s">
        <v>21</v>
      </c>
      <c r="C49" s="36"/>
      <c r="D49" s="36"/>
      <c r="E49" s="36"/>
      <c r="F49" s="37"/>
      <c r="G49" s="18"/>
      <c r="H49" s="8">
        <v>0</v>
      </c>
      <c r="I49" s="9"/>
      <c r="J49" s="9"/>
      <c r="K49" s="6"/>
    </row>
    <row r="50" spans="2:12" x14ac:dyDescent="0.25">
      <c r="B50" s="55" t="s">
        <v>24</v>
      </c>
      <c r="C50" s="56"/>
      <c r="D50" s="56"/>
      <c r="E50" s="56"/>
      <c r="F50" s="57"/>
      <c r="G50" s="20">
        <v>45506</v>
      </c>
      <c r="H50" s="3">
        <f>SUM(H51:H56)</f>
        <v>0</v>
      </c>
      <c r="I50" s="9"/>
      <c r="J50" s="9"/>
    </row>
    <row r="51" spans="2:12" x14ac:dyDescent="0.25">
      <c r="B51" s="35" t="s">
        <v>10</v>
      </c>
      <c r="C51" s="36"/>
      <c r="D51" s="36"/>
      <c r="E51" s="36"/>
      <c r="F51" s="37"/>
      <c r="G51" s="19"/>
      <c r="H51" s="10">
        <v>0</v>
      </c>
      <c r="I51" s="9"/>
      <c r="J51" s="9"/>
      <c r="K51" s="6"/>
    </row>
    <row r="52" spans="2:12" x14ac:dyDescent="0.25">
      <c r="B52" s="35" t="s">
        <v>13</v>
      </c>
      <c r="C52" s="36"/>
      <c r="D52" s="36"/>
      <c r="E52" s="36"/>
      <c r="F52" s="37"/>
      <c r="G52" s="19"/>
      <c r="H52" s="10">
        <v>0</v>
      </c>
      <c r="I52" s="9"/>
      <c r="J52" s="23"/>
      <c r="K52" s="6"/>
    </row>
    <row r="53" spans="2:12" x14ac:dyDescent="0.25">
      <c r="B53" s="35" t="s">
        <v>18</v>
      </c>
      <c r="C53" s="36"/>
      <c r="D53" s="36"/>
      <c r="E53" s="36"/>
      <c r="F53" s="37"/>
      <c r="G53" s="19"/>
      <c r="H53" s="8">
        <v>0</v>
      </c>
      <c r="I53" s="9"/>
      <c r="J53" s="9"/>
    </row>
    <row r="54" spans="2:12" x14ac:dyDescent="0.25">
      <c r="B54" s="35" t="s">
        <v>20</v>
      </c>
      <c r="C54" s="36"/>
      <c r="D54" s="36"/>
      <c r="E54" s="36"/>
      <c r="F54" s="37"/>
      <c r="G54" s="19"/>
      <c r="H54" s="1">
        <v>0</v>
      </c>
      <c r="I54" s="9"/>
      <c r="J54" s="9"/>
      <c r="K54" s="6"/>
    </row>
    <row r="55" spans="2:12" x14ac:dyDescent="0.25">
      <c r="B55" s="35" t="s">
        <v>11</v>
      </c>
      <c r="C55" s="36"/>
      <c r="D55" s="36"/>
      <c r="E55" s="36"/>
      <c r="F55" s="37"/>
      <c r="G55" s="19"/>
      <c r="H55" s="1">
        <v>0</v>
      </c>
      <c r="I55" s="9"/>
      <c r="J55" s="9"/>
    </row>
    <row r="56" spans="2:12" x14ac:dyDescent="0.25">
      <c r="B56" s="35" t="s">
        <v>21</v>
      </c>
      <c r="C56" s="36"/>
      <c r="D56" s="36"/>
      <c r="E56" s="36"/>
      <c r="F56" s="37"/>
      <c r="G56" s="19"/>
      <c r="H56" s="1">
        <v>0</v>
      </c>
      <c r="I56" s="9"/>
      <c r="J56" s="9"/>
    </row>
    <row r="57" spans="2:12" x14ac:dyDescent="0.25">
      <c r="B57" s="51" t="s">
        <v>25</v>
      </c>
      <c r="C57" s="52"/>
      <c r="D57" s="52"/>
      <c r="E57" s="52"/>
      <c r="F57" s="53"/>
      <c r="G57" s="21">
        <v>45506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</f>
        <v>161990.46000000043</v>
      </c>
      <c r="I57" s="9"/>
      <c r="K57" s="6"/>
      <c r="L57" s="6"/>
    </row>
    <row r="58" spans="2:12" x14ac:dyDescent="0.25">
      <c r="B58" s="35" t="s">
        <v>26</v>
      </c>
      <c r="C58" s="36"/>
      <c r="D58" s="36"/>
      <c r="E58" s="36"/>
      <c r="F58" s="37"/>
      <c r="G58" s="19"/>
      <c r="H58" s="1">
        <v>0</v>
      </c>
      <c r="I58" s="9"/>
      <c r="J58" s="9"/>
      <c r="L58" s="6"/>
    </row>
    <row r="59" spans="2:12" x14ac:dyDescent="0.25">
      <c r="B59" s="58" t="s">
        <v>27</v>
      </c>
      <c r="C59" s="59"/>
      <c r="D59" s="59"/>
      <c r="E59" s="59"/>
      <c r="F59" s="60"/>
      <c r="G59" s="19"/>
      <c r="H59" s="5">
        <f>H14+H29-H37-H50+H57-H58</f>
        <v>4036190.8200000017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4" t="s">
        <v>30</v>
      </c>
      <c r="C61" s="54"/>
      <c r="D61" s="54"/>
      <c r="E61" s="13"/>
      <c r="F61" s="13"/>
      <c r="G61" s="7"/>
      <c r="H61" s="11"/>
      <c r="I61" s="9"/>
      <c r="J61" s="9"/>
      <c r="K61" s="6"/>
    </row>
    <row r="63" spans="2:12" x14ac:dyDescent="0.25">
      <c r="B63" s="28" t="s">
        <v>33</v>
      </c>
      <c r="C63" s="29">
        <v>32784</v>
      </c>
      <c r="D63" s="30" t="s">
        <v>48</v>
      </c>
    </row>
    <row r="64" spans="2:12" x14ac:dyDescent="0.25">
      <c r="B64" s="28" t="s">
        <v>33</v>
      </c>
      <c r="C64" s="29">
        <v>40656</v>
      </c>
      <c r="D64" s="30" t="s">
        <v>49</v>
      </c>
    </row>
    <row r="65" spans="2:4" x14ac:dyDescent="0.25">
      <c r="B65" s="28" t="s">
        <v>34</v>
      </c>
      <c r="C65" s="29">
        <v>138210</v>
      </c>
      <c r="D65" s="30" t="s">
        <v>50</v>
      </c>
    </row>
    <row r="66" spans="2:4" x14ac:dyDescent="0.25">
      <c r="B66" s="28" t="s">
        <v>35</v>
      </c>
      <c r="C66" s="29">
        <v>189300</v>
      </c>
      <c r="D66" s="30" t="s">
        <v>51</v>
      </c>
    </row>
    <row r="67" spans="2:4" x14ac:dyDescent="0.25">
      <c r="B67" s="28" t="s">
        <v>36</v>
      </c>
      <c r="C67" s="29">
        <v>29640</v>
      </c>
      <c r="D67" s="30" t="s">
        <v>52</v>
      </c>
    </row>
    <row r="68" spans="2:4" x14ac:dyDescent="0.25">
      <c r="B68" s="28" t="s">
        <v>37</v>
      </c>
      <c r="C68" s="29">
        <v>80260</v>
      </c>
      <c r="D68" s="30" t="s">
        <v>53</v>
      </c>
    </row>
    <row r="69" spans="2:4" x14ac:dyDescent="0.25">
      <c r="B69" s="28" t="s">
        <v>37</v>
      </c>
      <c r="C69" s="29">
        <v>34450</v>
      </c>
      <c r="D69" s="30" t="s">
        <v>54</v>
      </c>
    </row>
    <row r="70" spans="2:4" x14ac:dyDescent="0.25">
      <c r="B70" s="28" t="s">
        <v>38</v>
      </c>
      <c r="C70" s="29">
        <v>1790</v>
      </c>
      <c r="D70" s="30" t="s">
        <v>55</v>
      </c>
    </row>
    <row r="71" spans="2:4" x14ac:dyDescent="0.25">
      <c r="B71" s="28" t="s">
        <v>38</v>
      </c>
      <c r="C71" s="29">
        <v>2500</v>
      </c>
      <c r="D71" s="30" t="s">
        <v>56</v>
      </c>
    </row>
    <row r="72" spans="2:4" x14ac:dyDescent="0.25">
      <c r="B72" s="28" t="s">
        <v>39</v>
      </c>
      <c r="C72" s="29">
        <v>159874.66</v>
      </c>
      <c r="D72" s="30" t="s">
        <v>57</v>
      </c>
    </row>
    <row r="73" spans="2:4" x14ac:dyDescent="0.25">
      <c r="B73" s="28" t="s">
        <v>39</v>
      </c>
      <c r="C73" s="29">
        <v>4579.3100000000004</v>
      </c>
      <c r="D73" s="30" t="s">
        <v>58</v>
      </c>
    </row>
    <row r="74" spans="2:4" x14ac:dyDescent="0.25">
      <c r="B74" s="28" t="s">
        <v>39</v>
      </c>
      <c r="C74" s="29">
        <v>5438.24</v>
      </c>
      <c r="D74" s="30" t="s">
        <v>59</v>
      </c>
    </row>
    <row r="75" spans="2:4" x14ac:dyDescent="0.25">
      <c r="B75" s="28" t="s">
        <v>39</v>
      </c>
      <c r="C75" s="29">
        <v>14542.94</v>
      </c>
      <c r="D75" s="30" t="s">
        <v>60</v>
      </c>
    </row>
    <row r="76" spans="2:4" x14ac:dyDescent="0.25">
      <c r="B76" s="28" t="s">
        <v>39</v>
      </c>
      <c r="C76" s="29">
        <v>53882.15</v>
      </c>
      <c r="D76" s="30" t="s">
        <v>61</v>
      </c>
    </row>
    <row r="77" spans="2:4" x14ac:dyDescent="0.25">
      <c r="B77" s="28" t="s">
        <v>39</v>
      </c>
      <c r="C77" s="29">
        <v>25193.74</v>
      </c>
      <c r="D77" s="30" t="s">
        <v>62</v>
      </c>
    </row>
    <row r="78" spans="2:4" x14ac:dyDescent="0.25">
      <c r="B78" s="28" t="s">
        <v>39</v>
      </c>
      <c r="C78" s="29">
        <v>22960.5</v>
      </c>
      <c r="D78" s="30" t="s">
        <v>63</v>
      </c>
    </row>
    <row r="79" spans="2:4" x14ac:dyDescent="0.25">
      <c r="B79" s="28" t="s">
        <v>40</v>
      </c>
      <c r="C79" s="29">
        <v>31944</v>
      </c>
      <c r="D79" s="30" t="s">
        <v>64</v>
      </c>
    </row>
    <row r="80" spans="2:4" x14ac:dyDescent="0.25">
      <c r="B80" s="28" t="s">
        <v>40</v>
      </c>
      <c r="C80" s="29">
        <v>52272</v>
      </c>
      <c r="D80" s="30" t="s">
        <v>65</v>
      </c>
    </row>
    <row r="81" spans="2:4" x14ac:dyDescent="0.25">
      <c r="B81" s="28" t="s">
        <v>40</v>
      </c>
      <c r="C81" s="29">
        <v>396.88</v>
      </c>
      <c r="D81" s="30" t="s">
        <v>66</v>
      </c>
    </row>
    <row r="82" spans="2:4" x14ac:dyDescent="0.25">
      <c r="B82" s="28" t="s">
        <v>40</v>
      </c>
      <c r="C82" s="29">
        <v>261.36</v>
      </c>
      <c r="D82" s="30" t="s">
        <v>67</v>
      </c>
    </row>
    <row r="83" spans="2:4" x14ac:dyDescent="0.25">
      <c r="B83" s="28" t="s">
        <v>40</v>
      </c>
      <c r="C83" s="29">
        <v>12351.68</v>
      </c>
      <c r="D83" s="30" t="s">
        <v>68</v>
      </c>
    </row>
    <row r="84" spans="2:4" x14ac:dyDescent="0.25">
      <c r="B84" s="28" t="s">
        <v>40</v>
      </c>
      <c r="C84" s="29">
        <v>667.92</v>
      </c>
      <c r="D84" s="30" t="s">
        <v>69</v>
      </c>
    </row>
    <row r="85" spans="2:4" x14ac:dyDescent="0.25">
      <c r="B85" s="28" t="s">
        <v>40</v>
      </c>
      <c r="C85" s="29">
        <v>52756</v>
      </c>
      <c r="D85" s="30" t="s">
        <v>70</v>
      </c>
    </row>
    <row r="86" spans="2:4" x14ac:dyDescent="0.25">
      <c r="B86" s="28" t="s">
        <v>34</v>
      </c>
      <c r="C86" s="29">
        <v>8700</v>
      </c>
      <c r="D86" s="30" t="s">
        <v>71</v>
      </c>
    </row>
    <row r="87" spans="2:4" x14ac:dyDescent="0.25">
      <c r="B87" s="28" t="s">
        <v>41</v>
      </c>
      <c r="C87" s="29">
        <v>8000</v>
      </c>
      <c r="D87" s="30" t="s">
        <v>72</v>
      </c>
    </row>
    <row r="88" spans="2:4" x14ac:dyDescent="0.25">
      <c r="B88" s="28" t="s">
        <v>42</v>
      </c>
      <c r="C88" s="29">
        <v>5838</v>
      </c>
      <c r="D88" s="30" t="s">
        <v>73</v>
      </c>
    </row>
    <row r="89" spans="2:4" x14ac:dyDescent="0.25">
      <c r="B89" s="28" t="s">
        <v>42</v>
      </c>
      <c r="C89" s="29">
        <v>4758</v>
      </c>
      <c r="D89" s="30" t="s">
        <v>74</v>
      </c>
    </row>
    <row r="90" spans="2:4" x14ac:dyDescent="0.25">
      <c r="B90" s="28" t="s">
        <v>42</v>
      </c>
      <c r="C90" s="29">
        <v>1949</v>
      </c>
      <c r="D90" s="30" t="s">
        <v>75</v>
      </c>
    </row>
    <row r="91" spans="2:4" x14ac:dyDescent="0.25">
      <c r="B91" s="28" t="s">
        <v>43</v>
      </c>
      <c r="C91" s="29">
        <v>4500</v>
      </c>
      <c r="D91" s="30" t="s">
        <v>76</v>
      </c>
    </row>
    <row r="92" spans="2:4" x14ac:dyDescent="0.25">
      <c r="B92" s="28" t="s">
        <v>43</v>
      </c>
      <c r="C92" s="29">
        <v>4500</v>
      </c>
      <c r="D92" s="30" t="s">
        <v>77</v>
      </c>
    </row>
    <row r="93" spans="2:4" x14ac:dyDescent="0.25">
      <c r="B93" s="28" t="s">
        <v>35</v>
      </c>
      <c r="C93" s="31">
        <v>4800</v>
      </c>
      <c r="D93" s="30" t="s">
        <v>78</v>
      </c>
    </row>
    <row r="94" spans="2:4" x14ac:dyDescent="0.25">
      <c r="B94" s="28" t="s">
        <v>44</v>
      </c>
      <c r="C94" s="32">
        <v>2200</v>
      </c>
      <c r="D94" s="30" t="s">
        <v>79</v>
      </c>
    </row>
    <row r="95" spans="2:4" x14ac:dyDescent="0.25">
      <c r="B95" s="28" t="s">
        <v>45</v>
      </c>
      <c r="C95" s="32">
        <v>7090</v>
      </c>
      <c r="D95" s="30" t="s">
        <v>80</v>
      </c>
    </row>
    <row r="96" spans="2:4" x14ac:dyDescent="0.25">
      <c r="B96" s="28" t="s">
        <v>46</v>
      </c>
      <c r="C96" s="32">
        <v>4200</v>
      </c>
      <c r="D96" s="30" t="s">
        <v>81</v>
      </c>
    </row>
    <row r="97" spans="2:4" x14ac:dyDescent="0.25">
      <c r="B97" s="28" t="s">
        <v>47</v>
      </c>
      <c r="C97" s="32">
        <v>7700</v>
      </c>
      <c r="D97" s="30" t="s">
        <v>82</v>
      </c>
    </row>
    <row r="98" spans="2:4" x14ac:dyDescent="0.25">
      <c r="B98" s="34" t="s">
        <v>83</v>
      </c>
      <c r="C98" s="33">
        <f>SUM(C63:C97)</f>
        <v>1050946.3800000001</v>
      </c>
      <c r="D98" s="30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2024-08-05T06:11:13Z</dcterms:modified>
  <cp:category/>
  <cp:contentStatus/>
</cp:coreProperties>
</file>